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ОВЗ">[1]Коды!$F$2:$F$3</definedName>
    <definedName name="Пол">[1]Коды!$A$8:$A$9</definedName>
    <definedName name="Район">[1]Коды!$A$12:$A$19</definedName>
    <definedName name="Специализированные_классы">[1]Коды!$C$2:$C$12</definedName>
    <definedName name="Статус">[1]Коды!$A$3:$A$5</definedName>
  </definedNames>
  <calcPr calcId="162913"/>
</workbook>
</file>

<file path=xl/calcChain.xml><?xml version="1.0" encoding="utf-8"?>
<calcChain xmlns="http://schemas.openxmlformats.org/spreadsheetml/2006/main">
  <c r="R7" i="1" l="1"/>
  <c r="Q7" i="1"/>
  <c r="R6" i="1"/>
  <c r="Q6" i="1"/>
  <c r="R5" i="1"/>
  <c r="Q5" i="1"/>
  <c r="R4" i="1"/>
  <c r="Q4" i="1"/>
  <c r="R3" i="1"/>
  <c r="Q3" i="1"/>
  <c r="R2" i="1"/>
  <c r="Q2" i="1"/>
  <c r="M7" i="1" l="1"/>
  <c r="H7" i="1"/>
  <c r="F7" i="1"/>
  <c r="M6" i="1"/>
  <c r="H6" i="1"/>
  <c r="F6" i="1"/>
  <c r="M5" i="1"/>
  <c r="H5" i="1"/>
  <c r="F5" i="1"/>
  <c r="M4" i="1"/>
  <c r="H4" i="1"/>
  <c r="F4" i="1"/>
  <c r="M3" i="1"/>
  <c r="H3" i="1"/>
  <c r="F3" i="1"/>
  <c r="M2" i="1"/>
  <c r="H2" i="1"/>
  <c r="F2" i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<sst xmlns="http://schemas.openxmlformats.org/spreadsheetml/2006/main" count="66" uniqueCount="41">
  <si>
    <t>№ п/п</t>
  </si>
  <si>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</si>
  <si>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</si>
  <si>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</si>
  <si>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</si>
  <si>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</si>
  <si>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</si>
  <si>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</si>
  <si>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</si>
  <si>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 и дети-инвалиды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</si>
  <si>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</si>
  <si>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</si>
  <si>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</si>
  <si>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</si>
  <si>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Район/округ</t>
  </si>
  <si>
    <t>Предмет</t>
  </si>
  <si>
    <r>
      <t xml:space="preserve">Дата рождения </t>
    </r>
    <r>
      <rPr>
        <b/>
        <sz val="11"/>
        <color indexed="10"/>
        <rFont val="Times New Roman"/>
        <family val="1"/>
        <charset val="204"/>
      </rPr>
      <t>(заполняется только при выполнении повышенного уровня)</t>
    </r>
  </si>
  <si>
    <t>Код ОУ(по базе )ЕГЭ</t>
  </si>
  <si>
    <t>Литвинов</t>
  </si>
  <si>
    <t>Константин</t>
  </si>
  <si>
    <t>Максимович</t>
  </si>
  <si>
    <t>М</t>
  </si>
  <si>
    <t>не имеются</t>
  </si>
  <si>
    <t>Экономика</t>
  </si>
  <si>
    <t>Кириллов</t>
  </si>
  <si>
    <t>Андрей</t>
  </si>
  <si>
    <t>Евгеньевич</t>
  </si>
  <si>
    <t>Журабаев</t>
  </si>
  <si>
    <t>Фаёзбек</t>
  </si>
  <si>
    <t>Ойбекович</t>
  </si>
  <si>
    <t>Бубнов</t>
  </si>
  <si>
    <t>Георгий</t>
  </si>
  <si>
    <t>Алексеевич</t>
  </si>
  <si>
    <t>Завьялов</t>
  </si>
  <si>
    <t>Олег</t>
  </si>
  <si>
    <t>Валерьевич</t>
  </si>
  <si>
    <t>Бердюгин</t>
  </si>
  <si>
    <t>Артём</t>
  </si>
  <si>
    <t>Андреевич</t>
  </si>
  <si>
    <t>Участник</t>
  </si>
  <si>
    <t>Дзержинский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</si>
</sst>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General;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10" fontId="1" fillId="0" borderId="1" xfId="0" applyNumberFormat="1" applyFont="1" applyBorder="1" applyAlignment="1" applyProtection="1">
      <alignment horizontal="right" vertical="center"/>
      <protection locked="0"/>
    </xf>
    <xf numFmtId="14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95;&#1105;&#1090;_&#1096;&#1082;&#1086;&#1083;&#1100;&#1085;&#1099;&#1081;%20&#1101;&#1090;&#1072;&#1087;%20_2024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Лист1"/>
      <sheetName val="ОБЗР"/>
      <sheetName val="Обществознание"/>
      <sheetName val="Право"/>
      <sheetName val="Русский_язык"/>
      <sheetName val="Труд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>
        <row r="4">
          <cell r="C4" t="str">
            <v>МБОУ СОШ № 153</v>
          </cell>
          <cell r="Q4">
            <v>937015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 xml:space="preserve">IT-направление </v>
          </cell>
          <cell r="F2" t="str">
            <v>имеются</v>
          </cell>
        </row>
        <row r="3">
          <cell r="A3" t="str">
            <v>Призер</v>
          </cell>
          <cell r="C3" t="str">
            <v>Биотехнологическое направление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>Естественно-научное направление</v>
          </cell>
        </row>
        <row r="5">
          <cell r="A5" t="str">
            <v>Участник</v>
          </cell>
          <cell r="C5" t="str">
            <v>Инженерно-технологическое направление</v>
          </cell>
        </row>
        <row r="6">
          <cell r="C6" t="str">
            <v>Математическое направление</v>
          </cell>
        </row>
        <row r="7">
          <cell r="C7" t="str">
            <v>Инженерный класс авиастроительного направления</v>
          </cell>
        </row>
        <row r="8">
          <cell r="A8" t="str">
            <v>М</v>
          </cell>
          <cell r="C8" t="str">
            <v>Кадетский класс</v>
          </cell>
        </row>
        <row r="9">
          <cell r="A9" t="str">
            <v>Ж</v>
          </cell>
          <cell r="C9" t="str">
            <v>Медицинский класс</v>
          </cell>
        </row>
        <row r="10">
          <cell r="C10" t="str">
            <v>Педагогический класс</v>
          </cell>
        </row>
        <row r="12">
          <cell r="A12" t="str">
            <v>Дзержинский</v>
          </cell>
        </row>
        <row r="13">
          <cell r="A13" t="str">
            <v>Калининский</v>
          </cell>
        </row>
        <row r="14">
          <cell r="A14" t="str">
            <v>Кировский</v>
          </cell>
        </row>
        <row r="15">
          <cell r="A15" t="str">
            <v>Ленинский</v>
          </cell>
        </row>
        <row r="16">
          <cell r="A16" t="str">
            <v>Октябрьский</v>
          </cell>
        </row>
        <row r="17">
          <cell r="A17" t="str">
            <v>Первомайский</v>
          </cell>
        </row>
        <row r="18">
          <cell r="A18" t="str">
            <v>Советский</v>
          </cell>
        </row>
        <row r="19">
          <cell r="A19" t="str">
            <v>Центральный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"/>
  <sheetViews>
    <sheetView tabSelected="1" topLeftCell="G1" workbookViewId="0">
      <selection activeCell="N1" sqref="N1:R7"/>
    </sheetView>
  </sheetViews>
  <sheetFormatPr defaultRowHeight="15" x14ac:dyDescent="0.25"/>
  <cols>
    <col min="1" max="1" width="6.28515625" customWidth="1"/>
    <col min="2" max="2" width="16.7109375" customWidth="1"/>
    <col min="3" max="4" width="16.85546875" customWidth="1"/>
    <col min="5" max="5" width="8.7109375" customWidth="1"/>
    <col min="6" max="6" width="56.140625" customWidth="1"/>
    <col min="7" max="7" width="6.85546875" customWidth="1"/>
    <col min="8" max="8" width="7.28515625" customWidth="1"/>
    <col min="9" max="9" width="21.28515625" customWidth="1"/>
    <col min="10" max="10" width="18.28515625" customWidth="1"/>
    <col min="11" max="11" width="7.42578125" customWidth="1"/>
    <col min="12" max="12" width="9.7109375" customWidth="1"/>
    <col min="13" max="13" width="10.5703125" customWidth="1"/>
    <col min="14" max="14" width="12" customWidth="1"/>
    <col min="15" max="15" width="14.140625" customWidth="1"/>
    <col min="16" max="16" width="15.42578125" customWidth="1"/>
    <col min="17" max="17" width="24.140625" customWidth="1"/>
  </cols>
  <sheetData>
    <row r="1" spans="1:18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4" t="s">
        <v>11</v>
      </c>
      <c r="M1" s="5" t="s">
        <v>12</v>
      </c>
      <c r="N1" s="6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7">
        <v>1</v>
      </c>
      <c r="B2" s="8" t="s">
        <v>18</v>
      </c>
      <c r="C2" s="8" t="s">
        <v>19</v>
      </c>
      <c r="D2" s="8" t="s">
        <v>20</v>
      </c>
      <c r="E2" s="7" t="s">
        <v>21</v>
      </c>
      <c r="F2" s="8" t="str">
        <f>[1]Отчет!$C$4</f>
        <v>МБОУ СОШ № 153</v>
      </c>
      <c r="G2" s="9">
        <v>11</v>
      </c>
      <c r="H2" s="10">
        <f t="shared" ref="H2:H7" si="0">G2</f>
        <v>11</v>
      </c>
      <c r="I2" s="8"/>
      <c r="J2" s="8" t="s">
        <v>22</v>
      </c>
      <c r="K2" s="11">
        <v>20</v>
      </c>
      <c r="L2" s="8">
        <v>100</v>
      </c>
      <c r="M2" s="12">
        <f t="shared" ref="M2:M7" si="1">K2/L2</f>
        <v>0.2</v>
      </c>
      <c r="N2" s="8" t="s">
        <v>39</v>
      </c>
      <c r="O2" s="8" t="s">
        <v>40</v>
      </c>
      <c r="P2" s="8" t="s">
        <v>23</v>
      </c>
      <c r="Q2" s="13" t="str">
        <f>IF(G2=H2,"","Введите дату рождения")</f>
        <v/>
      </c>
      <c r="R2" s="14">
        <f>[1]Отчет!$Q$4</f>
        <v>937015</v>
      </c>
    </row>
    <row r="3" spans="1:18" x14ac:dyDescent="0.25">
      <c r="A3" s="7">
        <v>2</v>
      </c>
      <c r="B3" s="8" t="s">
        <v>24</v>
      </c>
      <c r="C3" s="8" t="s">
        <v>25</v>
      </c>
      <c r="D3" s="8" t="s">
        <v>26</v>
      </c>
      <c r="E3" s="7" t="s">
        <v>21</v>
      </c>
      <c r="F3" s="8" t="str">
        <f>[1]Отчет!$C$4</f>
        <v>МБОУ СОШ № 153</v>
      </c>
      <c r="G3" s="9">
        <v>11</v>
      </c>
      <c r="H3" s="10">
        <f t="shared" si="0"/>
        <v>11</v>
      </c>
      <c r="I3" s="8"/>
      <c r="J3" s="8" t="s">
        <v>22</v>
      </c>
      <c r="K3" s="11">
        <v>19</v>
      </c>
      <c r="L3" s="8">
        <v>100</v>
      </c>
      <c r="M3" s="12">
        <f t="shared" si="1"/>
        <v>0.19</v>
      </c>
      <c r="N3" s="8" t="s">
        <v>39</v>
      </c>
      <c r="O3" s="8" t="s">
        <v>40</v>
      </c>
      <c r="P3" s="8" t="s">
        <v>23</v>
      </c>
      <c r="Q3" s="13" t="str">
        <f t="shared" ref="Q3:Q7" si="2">IF(G3=H3,"","Введите дату рождения")</f>
        <v/>
      </c>
      <c r="R3" s="14">
        <f>[1]Отчет!$Q$4</f>
        <v>937015</v>
      </c>
    </row>
    <row r="4" spans="1:18" x14ac:dyDescent="0.25">
      <c r="A4" s="7">
        <v>3</v>
      </c>
      <c r="B4" s="15" t="s">
        <v>27</v>
      </c>
      <c r="C4" s="8" t="s">
        <v>28</v>
      </c>
      <c r="D4" s="8" t="s">
        <v>29</v>
      </c>
      <c r="E4" s="7" t="s">
        <v>21</v>
      </c>
      <c r="F4" s="8" t="str">
        <f>[1]Отчет!$C$4</f>
        <v>МБОУ СОШ № 153</v>
      </c>
      <c r="G4" s="9">
        <v>11</v>
      </c>
      <c r="H4" s="10">
        <f t="shared" si="0"/>
        <v>11</v>
      </c>
      <c r="I4" s="8"/>
      <c r="J4" s="8" t="s">
        <v>22</v>
      </c>
      <c r="K4" s="11">
        <v>19</v>
      </c>
      <c r="L4" s="8">
        <v>100</v>
      </c>
      <c r="M4" s="12">
        <f t="shared" si="1"/>
        <v>0.19</v>
      </c>
      <c r="N4" s="8" t="s">
        <v>39</v>
      </c>
      <c r="O4" s="8" t="s">
        <v>40</v>
      </c>
      <c r="P4" s="8" t="s">
        <v>23</v>
      </c>
      <c r="Q4" s="13" t="str">
        <f t="shared" si="2"/>
        <v/>
      </c>
      <c r="R4" s="14">
        <f>[1]Отчет!$Q$4</f>
        <v>937015</v>
      </c>
    </row>
    <row r="5" spans="1:18" x14ac:dyDescent="0.25">
      <c r="A5" s="7">
        <v>4</v>
      </c>
      <c r="B5" s="15" t="s">
        <v>30</v>
      </c>
      <c r="C5" s="8" t="s">
        <v>31</v>
      </c>
      <c r="D5" s="8" t="s">
        <v>32</v>
      </c>
      <c r="E5" s="7" t="s">
        <v>21</v>
      </c>
      <c r="F5" s="8" t="str">
        <f>[1]Отчет!$C$4</f>
        <v>МБОУ СОШ № 153</v>
      </c>
      <c r="G5" s="9">
        <v>11</v>
      </c>
      <c r="H5" s="10">
        <f t="shared" si="0"/>
        <v>11</v>
      </c>
      <c r="I5" s="8"/>
      <c r="J5" s="8" t="s">
        <v>22</v>
      </c>
      <c r="K5" s="11">
        <v>18</v>
      </c>
      <c r="L5" s="8">
        <v>100</v>
      </c>
      <c r="M5" s="12">
        <f t="shared" si="1"/>
        <v>0.18</v>
      </c>
      <c r="N5" s="8" t="s">
        <v>39</v>
      </c>
      <c r="O5" s="8" t="s">
        <v>40</v>
      </c>
      <c r="P5" s="8" t="s">
        <v>23</v>
      </c>
      <c r="Q5" s="13" t="str">
        <f t="shared" si="2"/>
        <v/>
      </c>
      <c r="R5" s="14">
        <f>[1]Отчет!$Q$4</f>
        <v>937015</v>
      </c>
    </row>
    <row r="6" spans="1:18" x14ac:dyDescent="0.25">
      <c r="A6" s="7">
        <v>5</v>
      </c>
      <c r="B6" s="15" t="s">
        <v>33</v>
      </c>
      <c r="C6" s="8" t="s">
        <v>34</v>
      </c>
      <c r="D6" s="8" t="s">
        <v>35</v>
      </c>
      <c r="E6" s="7" t="s">
        <v>21</v>
      </c>
      <c r="F6" s="8" t="str">
        <f>[1]Отчет!$C$4</f>
        <v>МБОУ СОШ № 153</v>
      </c>
      <c r="G6" s="9">
        <v>11</v>
      </c>
      <c r="H6" s="10">
        <f t="shared" si="0"/>
        <v>11</v>
      </c>
      <c r="I6" s="8"/>
      <c r="J6" s="8" t="s">
        <v>22</v>
      </c>
      <c r="K6" s="11">
        <v>17</v>
      </c>
      <c r="L6" s="8">
        <v>100</v>
      </c>
      <c r="M6" s="12">
        <f t="shared" si="1"/>
        <v>0.17</v>
      </c>
      <c r="N6" s="8" t="s">
        <v>39</v>
      </c>
      <c r="O6" s="8" t="s">
        <v>40</v>
      </c>
      <c r="P6" s="8" t="s">
        <v>23</v>
      </c>
      <c r="Q6" s="13" t="str">
        <f t="shared" si="2"/>
        <v/>
      </c>
      <c r="R6" s="14">
        <f>[1]Отчет!$Q$4</f>
        <v>937015</v>
      </c>
    </row>
    <row r="7" spans="1:18" x14ac:dyDescent="0.25">
      <c r="A7" s="7">
        <v>6</v>
      </c>
      <c r="B7" s="15" t="s">
        <v>36</v>
      </c>
      <c r="C7" s="8" t="s">
        <v>37</v>
      </c>
      <c r="D7" s="8" t="s">
        <v>38</v>
      </c>
      <c r="E7" s="7" t="s">
        <v>21</v>
      </c>
      <c r="F7" s="8" t="str">
        <f>[1]Отчет!$C$4</f>
        <v>МБОУ СОШ № 153</v>
      </c>
      <c r="G7" s="9">
        <v>11</v>
      </c>
      <c r="H7" s="10">
        <f t="shared" si="0"/>
        <v>11</v>
      </c>
      <c r="I7" s="8"/>
      <c r="J7" s="8" t="s">
        <v>22</v>
      </c>
      <c r="K7" s="11">
        <v>11</v>
      </c>
      <c r="L7" s="8">
        <v>100</v>
      </c>
      <c r="M7" s="12">
        <f t="shared" si="1"/>
        <v>0.11</v>
      </c>
      <c r="N7" s="8" t="s">
        <v>39</v>
      </c>
      <c r="O7" s="8" t="s">
        <v>40</v>
      </c>
      <c r="P7" s="8" t="s">
        <v>23</v>
      </c>
      <c r="Q7" s="13" t="str">
        <f t="shared" si="2"/>
        <v/>
      </c>
      <c r="R7" s="14">
        <f>[1]Отчет!$Q$4</f>
        <v>937015</v>
      </c>
    </row>
  </sheetData>
  <conditionalFormatting sqref="Q2:Q7">
    <cfRule type="containsText" dxfId="0" priority="1" stopIfTrue="1" operator="containsText" text="Введите дату рождения">
      <formula>NOT(ISERROR(SEARCH("Введите дату рождения",Q2)))</formula>
    </cfRule>
  </conditionalFormatting>
  <dataValidations count="5">
    <dataValidation type="list" allowBlank="1" showInputMessage="1" showErrorMessage="1" sqref="J2:J7">
      <formula1>ОВЗ</formula1>
    </dataValidation>
    <dataValidation type="list" allowBlank="1" showInputMessage="1" showErrorMessage="1" sqref="O2:O7">
      <formula1>Район</formula1>
    </dataValidation>
    <dataValidation type="list" allowBlank="1" showInputMessage="1" showErrorMessage="1" sqref="I2:I7">
      <formula1>Специализированные_классы</formula1>
    </dataValidation>
    <dataValidation type="list" allowBlank="1" showInputMessage="1" showErrorMessage="1" sqref="N2:N7">
      <formula1>Статус</formula1>
    </dataValidation>
    <dataValidation type="list" allowBlank="1" showInputMessage="1" showErrorMessage="1" sqref="E2:E7">
      <formula1>Пол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2024-09-27T03:49:48Z</dcterms:modified>
</cp:coreProperties>
</file>